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'Sheet1'!$A$1:$K$49</definedName>
  </definedNames>
  <calcPr fullCalcOnLoad="1"/>
</workbook>
</file>

<file path=xl/sharedStrings.xml><?xml version="1.0" encoding="utf-8"?>
<sst xmlns="http://schemas.openxmlformats.org/spreadsheetml/2006/main" count="121" uniqueCount="42">
  <si>
    <t>B Number</t>
  </si>
  <si>
    <t>Isotope</t>
  </si>
  <si>
    <t>Part 1:  Associated Waste Radioactivity Calculation</t>
  </si>
  <si>
    <t>AWCF</t>
  </si>
  <si>
    <t xml:space="preserve">Total Associated Waste Activity = </t>
  </si>
  <si>
    <t xml:space="preserve">Total  Activity of Added Radioactive Materials  = </t>
  </si>
  <si>
    <t xml:space="preserve">Total Radioactivity of Container Contents = </t>
  </si>
  <si>
    <t>Quantity (mCi)</t>
  </si>
  <si>
    <t>mCi</t>
  </si>
  <si>
    <t xml:space="preserve">Radiation dose rate at contact with exterior of container = </t>
  </si>
  <si>
    <t>mr/hr</t>
  </si>
  <si>
    <t xml:space="preserve">Wipe test results on outside of container = </t>
  </si>
  <si>
    <t xml:space="preserve">Name of Authorized User:  </t>
  </si>
  <si>
    <t xml:space="preserve">Radioactive Materials Permit Number:  </t>
  </si>
  <si>
    <t xml:space="preserve">Date Container Put Into Use:  </t>
  </si>
  <si>
    <r>
      <t>dpm/100cm</t>
    </r>
    <r>
      <rPr>
        <b/>
        <vertAlign val="superscript"/>
        <sz val="10"/>
        <rFont val="Arial"/>
        <family val="2"/>
      </rPr>
      <t>2</t>
    </r>
  </si>
  <si>
    <t>Print Name</t>
  </si>
  <si>
    <t>Date</t>
  </si>
  <si>
    <t>Part 3:  Summary Data for Container</t>
  </si>
  <si>
    <t xml:space="preserve">            Signature</t>
  </si>
  <si>
    <t>Part 2:  Other Known Quantities of Radioactive Material Added to this Container</t>
  </si>
  <si>
    <t>Part 4:  This Form Completed By:</t>
  </si>
  <si>
    <t>Half Life</t>
  </si>
  <si>
    <t>Days</t>
  </si>
  <si>
    <t>Assay</t>
  </si>
  <si>
    <t>Associated</t>
  </si>
  <si>
    <t>Waste Activity</t>
  </si>
  <si>
    <t>Decay</t>
  </si>
  <si>
    <t>Corrrected Activity</t>
  </si>
  <si>
    <t>Quantity</t>
  </si>
  <si>
    <t xml:space="preserve">Date </t>
  </si>
  <si>
    <t xml:space="preserve"> Used (mCi)</t>
  </si>
  <si>
    <t>Known</t>
  </si>
  <si>
    <t xml:space="preserve">Recorded By  </t>
  </si>
  <si>
    <t>(Name)</t>
  </si>
  <si>
    <t>DRY ACTIVE WASTE CONTAINER LOG</t>
  </si>
  <si>
    <t xml:space="preserve">           on the container when you request the pick-up.</t>
  </si>
  <si>
    <r>
      <t>Note:</t>
    </r>
    <r>
      <rPr>
        <sz val="9"/>
        <rFont val="Arial"/>
        <family val="2"/>
      </rPr>
      <t xml:space="preserve">  If the contact dose rate is &gt;0.5 mr/hr special labeling is required. Notify Radiation Safety of the dose rate </t>
    </r>
  </si>
  <si>
    <r>
      <t>Note:</t>
    </r>
    <r>
      <rPr>
        <sz val="9"/>
        <rFont val="Arial"/>
        <family val="2"/>
      </rPr>
      <t xml:space="preserve">  Wipe test results must be &lt;1000 dpm/100cm</t>
    </r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if the results exceed this level decontaminate and </t>
    </r>
  </si>
  <si>
    <t xml:space="preserve">            re-wipe the exterior of the container.</t>
  </si>
  <si>
    <t xml:space="preserve">Radioactive Half Life Classification:  </t>
  </si>
  <si>
    <t>Corrected 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</si>
</sst>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medium"/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>
        <color indexed="63"/>
      </left>
      <right style="medium"/>
      <top style="medium"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9" fontId="0" fillId="0" borderId="1" xfId="19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9" fontId="0" fillId="0" borderId="4" xfId="19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9" fontId="0" fillId="0" borderId="6" xfId="19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1" fontId="1" fillId="0" borderId="4" xfId="0" applyNumberFormat="1" applyFont="1" applyBorder="1" applyAlignment="1">
      <alignment horizontal="center"/>
    </xf>
    <xf numFmtId="11" fontId="1" fillId="0" borderId="13" xfId="0" applyNumberFormat="1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9" xfId="0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45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7" xfId="0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2" borderId="24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1" fillId="2" borderId="4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2" borderId="38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M9" sqref="M9"/>
    </sheetView>
  </sheetViews>
  <sheetFormatPr defaultColWidth="9.140625" defaultRowHeight="12.75"/>
  <cols>
    <col min="1" max="1" width="11.57421875" style="0" customWidth="1"/>
    <col min="2" max="2" width="11.421875" style="0" customWidth="1"/>
    <col min="3" max="3" width="8.140625" style="0" customWidth="1"/>
    <col min="4" max="4" width="8.57421875" style="0" hidden="1" customWidth="1"/>
    <col min="5" max="5" width="8.57421875" style="0" customWidth="1"/>
    <col min="6" max="6" width="6.140625" style="0" customWidth="1"/>
    <col min="7" max="7" width="8.140625" style="0" customWidth="1"/>
    <col min="8" max="8" width="9.57421875" style="0" customWidth="1"/>
    <col min="9" max="9" width="5.7109375" style="0" customWidth="1"/>
    <col min="10" max="10" width="10.140625" style="0" customWidth="1"/>
    <col min="11" max="11" width="10.28125" style="0" customWidth="1"/>
  </cols>
  <sheetData>
    <row r="1" spans="1:11" ht="1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9:11" ht="13.5" thickBot="1">
      <c r="I2" s="13"/>
      <c r="J2" s="12"/>
      <c r="K2" s="12"/>
    </row>
    <row r="3" spans="1:11" ht="13.5" customHeight="1">
      <c r="A3" s="42" t="s">
        <v>12</v>
      </c>
      <c r="B3" s="74"/>
      <c r="C3" s="74"/>
      <c r="D3" s="74"/>
      <c r="E3" s="74"/>
      <c r="F3" s="74"/>
      <c r="G3" s="75"/>
      <c r="H3" s="75"/>
      <c r="I3" s="75"/>
      <c r="J3" s="75"/>
      <c r="K3" s="76"/>
    </row>
    <row r="4" spans="1:11" ht="13.5" customHeight="1">
      <c r="A4" s="45" t="s">
        <v>13</v>
      </c>
      <c r="B4" s="46"/>
      <c r="C4" s="46"/>
      <c r="D4" s="46"/>
      <c r="E4" s="46"/>
      <c r="F4" s="40"/>
      <c r="G4" s="47" t="s">
        <v>14</v>
      </c>
      <c r="H4" s="48"/>
      <c r="I4" s="48"/>
      <c r="J4" s="48"/>
      <c r="K4" s="39"/>
    </row>
    <row r="5" spans="1:11" ht="13.5" customHeight="1" thickBot="1">
      <c r="A5" s="49" t="s">
        <v>40</v>
      </c>
      <c r="B5" s="50"/>
      <c r="C5" s="51"/>
      <c r="D5" s="51"/>
      <c r="E5" s="51"/>
      <c r="F5" s="52"/>
      <c r="G5" s="51"/>
      <c r="H5" s="51"/>
      <c r="I5" s="51"/>
      <c r="J5" s="51"/>
      <c r="K5" s="53"/>
    </row>
    <row r="6" spans="1:11" s="2" customFormat="1" ht="15">
      <c r="A6" s="92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11" s="1" customFormat="1" ht="12.75">
      <c r="A7" s="18"/>
      <c r="B7" s="16" t="s">
        <v>24</v>
      </c>
      <c r="C7" s="16"/>
      <c r="D7" s="16" t="s">
        <v>22</v>
      </c>
      <c r="E7" s="54" t="s">
        <v>29</v>
      </c>
      <c r="F7" s="55"/>
      <c r="G7" s="16"/>
      <c r="H7" s="54" t="s">
        <v>25</v>
      </c>
      <c r="I7" s="55"/>
      <c r="J7" s="54" t="s">
        <v>27</v>
      </c>
      <c r="K7" s="59"/>
    </row>
    <row r="8" spans="1:11" s="1" customFormat="1" ht="12.75">
      <c r="A8" s="19" t="s">
        <v>0</v>
      </c>
      <c r="B8" s="17" t="s">
        <v>17</v>
      </c>
      <c r="C8" s="17" t="s">
        <v>1</v>
      </c>
      <c r="D8" s="17" t="s">
        <v>23</v>
      </c>
      <c r="E8" s="60" t="s">
        <v>31</v>
      </c>
      <c r="F8" s="83"/>
      <c r="G8" s="17" t="s">
        <v>3</v>
      </c>
      <c r="H8" s="60" t="s">
        <v>26</v>
      </c>
      <c r="I8" s="83"/>
      <c r="J8" s="60" t="s">
        <v>41</v>
      </c>
      <c r="K8" s="61"/>
    </row>
    <row r="9" spans="1:11" ht="13.5" customHeight="1">
      <c r="A9" s="27"/>
      <c r="B9" s="28"/>
      <c r="C9" s="29"/>
      <c r="D9" s="30">
        <f aca="true" t="shared" si="0" ref="D9:D28">IF(C9="P-32",(14),IF(C9="P-33",(25),IF(C9="S-35",(87),IF(C9="Tc-99m",(0.25),IF(C9="I-125",(60),IF(C9="I-131",(8),(365000)))))))</f>
        <v>365000</v>
      </c>
      <c r="E9" s="29"/>
      <c r="F9" s="5" t="s">
        <v>8</v>
      </c>
      <c r="G9" s="6">
        <v>0.03</v>
      </c>
      <c r="H9" s="4">
        <f>E9*G9</f>
        <v>0</v>
      </c>
      <c r="I9" s="5" t="s">
        <v>8</v>
      </c>
      <c r="J9" s="15">
        <f aca="true" ca="1" t="shared" si="1" ref="J9:J28">H9*EXP(-0.693/D9*IF(B9="",(0.001),(DAYS360(B9,TODAY()))))</f>
        <v>0</v>
      </c>
      <c r="K9" s="20" t="s">
        <v>8</v>
      </c>
    </row>
    <row r="10" spans="1:11" ht="13.5" customHeight="1">
      <c r="A10" s="31"/>
      <c r="B10" s="32"/>
      <c r="C10" s="33"/>
      <c r="D10" s="34">
        <f t="shared" si="0"/>
        <v>365000</v>
      </c>
      <c r="E10" s="33"/>
      <c r="F10" s="5" t="s">
        <v>8</v>
      </c>
      <c r="G10" s="3">
        <v>0.03</v>
      </c>
      <c r="H10" s="4">
        <f aca="true" t="shared" si="2" ref="H10:H28">E10*G10</f>
        <v>0</v>
      </c>
      <c r="I10" s="5" t="s">
        <v>8</v>
      </c>
      <c r="J10" s="15">
        <f ca="1" t="shared" si="1"/>
        <v>0</v>
      </c>
      <c r="K10" s="20" t="s">
        <v>8</v>
      </c>
    </row>
    <row r="11" spans="1:11" ht="13.5" customHeight="1">
      <c r="A11" s="31"/>
      <c r="B11" s="32"/>
      <c r="C11" s="33"/>
      <c r="D11" s="34">
        <f t="shared" si="0"/>
        <v>365000</v>
      </c>
      <c r="E11" s="33"/>
      <c r="F11" s="5" t="s">
        <v>8</v>
      </c>
      <c r="G11" s="3">
        <v>0.03</v>
      </c>
      <c r="H11" s="4">
        <f t="shared" si="2"/>
        <v>0</v>
      </c>
      <c r="I11" s="5" t="s">
        <v>8</v>
      </c>
      <c r="J11" s="15">
        <f ca="1" t="shared" si="1"/>
        <v>0</v>
      </c>
      <c r="K11" s="20" t="s">
        <v>8</v>
      </c>
    </row>
    <row r="12" spans="1:11" ht="13.5" customHeight="1">
      <c r="A12" s="31"/>
      <c r="B12" s="32"/>
      <c r="C12" s="33"/>
      <c r="D12" s="34">
        <f t="shared" si="0"/>
        <v>365000</v>
      </c>
      <c r="E12" s="33"/>
      <c r="F12" s="5" t="s">
        <v>8</v>
      </c>
      <c r="G12" s="3">
        <v>0.03</v>
      </c>
      <c r="H12" s="4">
        <f t="shared" si="2"/>
        <v>0</v>
      </c>
      <c r="I12" s="5" t="s">
        <v>8</v>
      </c>
      <c r="J12" s="15">
        <f ca="1" t="shared" si="1"/>
        <v>0</v>
      </c>
      <c r="K12" s="20" t="s">
        <v>8</v>
      </c>
    </row>
    <row r="13" spans="1:11" ht="13.5" customHeight="1">
      <c r="A13" s="31"/>
      <c r="B13" s="32"/>
      <c r="C13" s="33"/>
      <c r="D13" s="34">
        <f t="shared" si="0"/>
        <v>365000</v>
      </c>
      <c r="E13" s="33"/>
      <c r="F13" s="5" t="s">
        <v>8</v>
      </c>
      <c r="G13" s="3">
        <v>0.03</v>
      </c>
      <c r="H13" s="4">
        <f t="shared" si="2"/>
        <v>0</v>
      </c>
      <c r="I13" s="5" t="s">
        <v>8</v>
      </c>
      <c r="J13" s="15">
        <f ca="1" t="shared" si="1"/>
        <v>0</v>
      </c>
      <c r="K13" s="20" t="s">
        <v>8</v>
      </c>
    </row>
    <row r="14" spans="1:11" ht="13.5" customHeight="1">
      <c r="A14" s="31"/>
      <c r="B14" s="32"/>
      <c r="C14" s="33"/>
      <c r="D14" s="34">
        <f t="shared" si="0"/>
        <v>365000</v>
      </c>
      <c r="E14" s="33"/>
      <c r="F14" s="5" t="s">
        <v>8</v>
      </c>
      <c r="G14" s="3">
        <v>0.03</v>
      </c>
      <c r="H14" s="4">
        <f t="shared" si="2"/>
        <v>0</v>
      </c>
      <c r="I14" s="5" t="s">
        <v>8</v>
      </c>
      <c r="J14" s="15">
        <f ca="1" t="shared" si="1"/>
        <v>0</v>
      </c>
      <c r="K14" s="20" t="s">
        <v>8</v>
      </c>
    </row>
    <row r="15" spans="1:11" ht="13.5" customHeight="1">
      <c r="A15" s="31"/>
      <c r="B15" s="35"/>
      <c r="C15" s="35"/>
      <c r="D15" s="34">
        <f t="shared" si="0"/>
        <v>365000</v>
      </c>
      <c r="E15" s="33"/>
      <c r="F15" s="5" t="s">
        <v>8</v>
      </c>
      <c r="G15" s="3">
        <v>0.03</v>
      </c>
      <c r="H15" s="4">
        <f t="shared" si="2"/>
        <v>0</v>
      </c>
      <c r="I15" s="5" t="s">
        <v>8</v>
      </c>
      <c r="J15" s="15">
        <f ca="1" t="shared" si="1"/>
        <v>0</v>
      </c>
      <c r="K15" s="20" t="s">
        <v>8</v>
      </c>
    </row>
    <row r="16" spans="1:11" ht="13.5" customHeight="1">
      <c r="A16" s="31"/>
      <c r="B16" s="35"/>
      <c r="C16" s="35"/>
      <c r="D16" s="34">
        <f t="shared" si="0"/>
        <v>365000</v>
      </c>
      <c r="E16" s="33"/>
      <c r="F16" s="5" t="s">
        <v>8</v>
      </c>
      <c r="G16" s="3">
        <v>0.03</v>
      </c>
      <c r="H16" s="4">
        <f t="shared" si="2"/>
        <v>0</v>
      </c>
      <c r="I16" s="5" t="s">
        <v>8</v>
      </c>
      <c r="J16" s="15">
        <f ca="1" t="shared" si="1"/>
        <v>0</v>
      </c>
      <c r="K16" s="20" t="s">
        <v>8</v>
      </c>
    </row>
    <row r="17" spans="1:11" ht="13.5" customHeight="1">
      <c r="A17" s="31"/>
      <c r="B17" s="35"/>
      <c r="C17" s="35"/>
      <c r="D17" s="34">
        <f t="shared" si="0"/>
        <v>365000</v>
      </c>
      <c r="E17" s="33"/>
      <c r="F17" s="5" t="s">
        <v>8</v>
      </c>
      <c r="G17" s="3">
        <v>0.03</v>
      </c>
      <c r="H17" s="4">
        <f t="shared" si="2"/>
        <v>0</v>
      </c>
      <c r="I17" s="5" t="s">
        <v>8</v>
      </c>
      <c r="J17" s="15">
        <f ca="1" t="shared" si="1"/>
        <v>0</v>
      </c>
      <c r="K17" s="20" t="s">
        <v>8</v>
      </c>
    </row>
    <row r="18" spans="1:11" ht="13.5" customHeight="1">
      <c r="A18" s="31"/>
      <c r="B18" s="35"/>
      <c r="C18" s="35"/>
      <c r="D18" s="34">
        <f t="shared" si="0"/>
        <v>365000</v>
      </c>
      <c r="E18" s="33"/>
      <c r="F18" s="5" t="s">
        <v>8</v>
      </c>
      <c r="G18" s="3">
        <v>0.03</v>
      </c>
      <c r="H18" s="4">
        <f t="shared" si="2"/>
        <v>0</v>
      </c>
      <c r="I18" s="5" t="s">
        <v>8</v>
      </c>
      <c r="J18" s="15">
        <f ca="1" t="shared" si="1"/>
        <v>0</v>
      </c>
      <c r="K18" s="20" t="s">
        <v>8</v>
      </c>
    </row>
    <row r="19" spans="1:11" ht="13.5" customHeight="1">
      <c r="A19" s="31"/>
      <c r="B19" s="35"/>
      <c r="C19" s="35"/>
      <c r="D19" s="34">
        <f t="shared" si="0"/>
        <v>365000</v>
      </c>
      <c r="E19" s="33"/>
      <c r="F19" s="5" t="s">
        <v>8</v>
      </c>
      <c r="G19" s="3">
        <v>0.03</v>
      </c>
      <c r="H19" s="4">
        <f t="shared" si="2"/>
        <v>0</v>
      </c>
      <c r="I19" s="5" t="s">
        <v>8</v>
      </c>
      <c r="J19" s="15">
        <f ca="1" t="shared" si="1"/>
        <v>0</v>
      </c>
      <c r="K19" s="20" t="s">
        <v>8</v>
      </c>
    </row>
    <row r="20" spans="1:11" ht="13.5" customHeight="1">
      <c r="A20" s="31"/>
      <c r="B20" s="35"/>
      <c r="C20" s="35"/>
      <c r="D20" s="34">
        <f t="shared" si="0"/>
        <v>365000</v>
      </c>
      <c r="E20" s="33"/>
      <c r="F20" s="5" t="s">
        <v>8</v>
      </c>
      <c r="G20" s="3">
        <v>0.03</v>
      </c>
      <c r="H20" s="4">
        <f t="shared" si="2"/>
        <v>0</v>
      </c>
      <c r="I20" s="5" t="s">
        <v>8</v>
      </c>
      <c r="J20" s="15">
        <f ca="1" t="shared" si="1"/>
        <v>0</v>
      </c>
      <c r="K20" s="20" t="s">
        <v>8</v>
      </c>
    </row>
    <row r="21" spans="1:11" ht="13.5" customHeight="1">
      <c r="A21" s="31"/>
      <c r="B21" s="35"/>
      <c r="C21" s="35"/>
      <c r="D21" s="34">
        <f t="shared" si="0"/>
        <v>365000</v>
      </c>
      <c r="E21" s="33"/>
      <c r="F21" s="5" t="s">
        <v>8</v>
      </c>
      <c r="G21" s="3">
        <v>0.03</v>
      </c>
      <c r="H21" s="4">
        <f t="shared" si="2"/>
        <v>0</v>
      </c>
      <c r="I21" s="5" t="s">
        <v>8</v>
      </c>
      <c r="J21" s="15">
        <f ca="1" t="shared" si="1"/>
        <v>0</v>
      </c>
      <c r="K21" s="20" t="s">
        <v>8</v>
      </c>
    </row>
    <row r="22" spans="1:11" ht="13.5" customHeight="1">
      <c r="A22" s="31"/>
      <c r="B22" s="35"/>
      <c r="C22" s="35"/>
      <c r="D22" s="34">
        <f t="shared" si="0"/>
        <v>365000</v>
      </c>
      <c r="E22" s="33"/>
      <c r="F22" s="5" t="s">
        <v>8</v>
      </c>
      <c r="G22" s="3">
        <v>0.03</v>
      </c>
      <c r="H22" s="4">
        <f t="shared" si="2"/>
        <v>0</v>
      </c>
      <c r="I22" s="5" t="s">
        <v>8</v>
      </c>
      <c r="J22" s="15">
        <f ca="1" t="shared" si="1"/>
        <v>0</v>
      </c>
      <c r="K22" s="20" t="s">
        <v>8</v>
      </c>
    </row>
    <row r="23" spans="1:11" ht="13.5" customHeight="1">
      <c r="A23" s="31"/>
      <c r="B23" s="35"/>
      <c r="C23" s="35"/>
      <c r="D23" s="34">
        <f t="shared" si="0"/>
        <v>365000</v>
      </c>
      <c r="E23" s="33"/>
      <c r="F23" s="5" t="s">
        <v>8</v>
      </c>
      <c r="G23" s="3">
        <v>0.03</v>
      </c>
      <c r="H23" s="4">
        <f t="shared" si="2"/>
        <v>0</v>
      </c>
      <c r="I23" s="5" t="s">
        <v>8</v>
      </c>
      <c r="J23" s="15">
        <f ca="1" t="shared" si="1"/>
        <v>0</v>
      </c>
      <c r="K23" s="20" t="s">
        <v>8</v>
      </c>
    </row>
    <row r="24" spans="1:11" ht="13.5" customHeight="1">
      <c r="A24" s="31"/>
      <c r="B24" s="35"/>
      <c r="C24" s="35"/>
      <c r="D24" s="34">
        <f t="shared" si="0"/>
        <v>365000</v>
      </c>
      <c r="E24" s="33"/>
      <c r="F24" s="5" t="s">
        <v>8</v>
      </c>
      <c r="G24" s="3">
        <v>0.03</v>
      </c>
      <c r="H24" s="4">
        <f t="shared" si="2"/>
        <v>0</v>
      </c>
      <c r="I24" s="5" t="s">
        <v>8</v>
      </c>
      <c r="J24" s="15">
        <f ca="1" t="shared" si="1"/>
        <v>0</v>
      </c>
      <c r="K24" s="20" t="s">
        <v>8</v>
      </c>
    </row>
    <row r="25" spans="1:11" ht="13.5" customHeight="1">
      <c r="A25" s="31"/>
      <c r="B25" s="35"/>
      <c r="C25" s="35"/>
      <c r="D25" s="34">
        <f t="shared" si="0"/>
        <v>365000</v>
      </c>
      <c r="E25" s="33"/>
      <c r="F25" s="5" t="s">
        <v>8</v>
      </c>
      <c r="G25" s="3">
        <v>0.03</v>
      </c>
      <c r="H25" s="4">
        <f t="shared" si="2"/>
        <v>0</v>
      </c>
      <c r="I25" s="5" t="s">
        <v>8</v>
      </c>
      <c r="J25" s="15">
        <f ca="1" t="shared" si="1"/>
        <v>0</v>
      </c>
      <c r="K25" s="20" t="s">
        <v>8</v>
      </c>
    </row>
    <row r="26" spans="1:11" ht="13.5" customHeight="1">
      <c r="A26" s="31"/>
      <c r="B26" s="35"/>
      <c r="C26" s="35"/>
      <c r="D26" s="34">
        <f t="shared" si="0"/>
        <v>365000</v>
      </c>
      <c r="E26" s="33"/>
      <c r="F26" s="5" t="s">
        <v>8</v>
      </c>
      <c r="G26" s="3">
        <v>0.03</v>
      </c>
      <c r="H26" s="4">
        <f t="shared" si="2"/>
        <v>0</v>
      </c>
      <c r="I26" s="5" t="s">
        <v>8</v>
      </c>
      <c r="J26" s="15">
        <f ca="1" t="shared" si="1"/>
        <v>0</v>
      </c>
      <c r="K26" s="20" t="s">
        <v>8</v>
      </c>
    </row>
    <row r="27" spans="1:11" ht="13.5" customHeight="1">
      <c r="A27" s="31"/>
      <c r="B27" s="35"/>
      <c r="C27" s="35"/>
      <c r="D27" s="34">
        <f t="shared" si="0"/>
        <v>365000</v>
      </c>
      <c r="E27" s="33"/>
      <c r="F27" s="5" t="s">
        <v>8</v>
      </c>
      <c r="G27" s="3">
        <v>0.03</v>
      </c>
      <c r="H27" s="4">
        <f t="shared" si="2"/>
        <v>0</v>
      </c>
      <c r="I27" s="5" t="s">
        <v>8</v>
      </c>
      <c r="J27" s="15">
        <f ca="1" t="shared" si="1"/>
        <v>0</v>
      </c>
      <c r="K27" s="20" t="s">
        <v>8</v>
      </c>
    </row>
    <row r="28" spans="1:11" ht="13.5" customHeight="1">
      <c r="A28" s="31"/>
      <c r="B28" s="35"/>
      <c r="C28" s="35"/>
      <c r="D28" s="34">
        <f t="shared" si="0"/>
        <v>365000</v>
      </c>
      <c r="E28" s="33"/>
      <c r="F28" s="7" t="s">
        <v>8</v>
      </c>
      <c r="G28" s="10">
        <v>0.03</v>
      </c>
      <c r="H28" s="4">
        <f t="shared" si="2"/>
        <v>0</v>
      </c>
      <c r="I28" s="7" t="s">
        <v>8</v>
      </c>
      <c r="J28" s="15">
        <f ca="1" t="shared" si="1"/>
        <v>0</v>
      </c>
      <c r="K28" s="21" t="s">
        <v>8</v>
      </c>
    </row>
    <row r="29" spans="1:11" ht="13.5" customHeight="1" thickBot="1">
      <c r="A29" s="67" t="s">
        <v>4</v>
      </c>
      <c r="B29" s="68"/>
      <c r="C29" s="68"/>
      <c r="D29" s="68"/>
      <c r="E29" s="68"/>
      <c r="F29" s="95"/>
      <c r="G29" s="95"/>
      <c r="H29" s="70"/>
      <c r="I29" s="70"/>
      <c r="J29" s="25">
        <f>SUM(J9:J28)</f>
        <v>0</v>
      </c>
      <c r="K29" s="22" t="s">
        <v>8</v>
      </c>
    </row>
    <row r="30" spans="1:11" s="2" customFormat="1" ht="15">
      <c r="A30" s="56" t="s">
        <v>20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</row>
    <row r="31" spans="1:11" ht="12.75">
      <c r="A31" s="18"/>
      <c r="B31" s="16" t="s">
        <v>24</v>
      </c>
      <c r="C31" s="16"/>
      <c r="D31" s="14" t="s">
        <v>22</v>
      </c>
      <c r="E31" s="54" t="s">
        <v>33</v>
      </c>
      <c r="F31" s="81"/>
      <c r="G31" s="55"/>
      <c r="H31" s="54" t="s">
        <v>32</v>
      </c>
      <c r="I31" s="55"/>
      <c r="J31" s="81" t="s">
        <v>27</v>
      </c>
      <c r="K31" s="59"/>
    </row>
    <row r="32" spans="1:11" ht="12.75">
      <c r="A32" s="19" t="s">
        <v>0</v>
      </c>
      <c r="B32" s="17" t="s">
        <v>30</v>
      </c>
      <c r="C32" s="17" t="s">
        <v>1</v>
      </c>
      <c r="D32" s="11" t="s">
        <v>23</v>
      </c>
      <c r="E32" s="60" t="s">
        <v>34</v>
      </c>
      <c r="F32" s="82"/>
      <c r="G32" s="83"/>
      <c r="H32" s="60" t="s">
        <v>7</v>
      </c>
      <c r="I32" s="83"/>
      <c r="J32" s="82" t="s">
        <v>28</v>
      </c>
      <c r="K32" s="61"/>
    </row>
    <row r="33" spans="1:11" ht="13.5" customHeight="1">
      <c r="A33" s="27"/>
      <c r="B33" s="28"/>
      <c r="C33" s="29"/>
      <c r="D33" s="36">
        <f>IF(C33="P-32",(14),IF(C33="P-33",(25),IF(C33="S-35",(87),IF(C33="Tc-99m",(0.25),IF(C33="I-125",(60),IF(C33="I-131",(8),(365000)))))))</f>
        <v>365000</v>
      </c>
      <c r="E33" s="84"/>
      <c r="F33" s="85"/>
      <c r="G33" s="86"/>
      <c r="H33" s="37"/>
      <c r="I33" s="5" t="s">
        <v>8</v>
      </c>
      <c r="J33" s="15">
        <f ca="1">H33*EXP(-0.693/D33*IF(B33="",(0.001),(DAYS360(B33,TODAY()))))</f>
        <v>0</v>
      </c>
      <c r="K33" s="20" t="s">
        <v>8</v>
      </c>
    </row>
    <row r="34" spans="1:11" ht="13.5" customHeight="1">
      <c r="A34" s="31"/>
      <c r="B34" s="35"/>
      <c r="C34" s="33"/>
      <c r="D34" s="38">
        <f>IF(C34="P-32",(14),IF(C34="P-33",(25),IF(C34="S-35",(87),IF(C34="Tc-99m",(0.25),IF(C34="I-125",(60),IF(C34="I-131",(8),(365000)))))))</f>
        <v>365000</v>
      </c>
      <c r="E34" s="66"/>
      <c r="F34" s="66"/>
      <c r="G34" s="66"/>
      <c r="H34" s="26"/>
      <c r="I34" s="5" t="s">
        <v>8</v>
      </c>
      <c r="J34" s="15">
        <f ca="1">H34*EXP(-0.693/D34*IF(B34="",(0.001),(DAYS360(B34,TODAY()))))</f>
        <v>0</v>
      </c>
      <c r="K34" s="20" t="s">
        <v>8</v>
      </c>
    </row>
    <row r="35" spans="1:11" ht="13.5" customHeight="1">
      <c r="A35" s="31"/>
      <c r="B35" s="35"/>
      <c r="C35" s="33"/>
      <c r="D35" s="38">
        <f>IF(C35="P-32",(14),IF(C35="P-33",(25),IF(C35="S-35",(87),IF(C35="Tc-99m",(0.25),IF(C35="I-125",(60),IF(C35="I-131",(8),(365000)))))))</f>
        <v>365000</v>
      </c>
      <c r="E35" s="66"/>
      <c r="F35" s="66"/>
      <c r="G35" s="66"/>
      <c r="H35" s="26"/>
      <c r="I35" s="5" t="s">
        <v>8</v>
      </c>
      <c r="J35" s="15">
        <f ca="1">H35*EXP(-0.693/D35*IF(B35="",(0.001),(DAYS360(B35,TODAY()))))</f>
        <v>0</v>
      </c>
      <c r="K35" s="20" t="s">
        <v>8</v>
      </c>
    </row>
    <row r="36" spans="1:11" ht="13.5" customHeight="1">
      <c r="A36" s="31"/>
      <c r="B36" s="35"/>
      <c r="C36" s="33"/>
      <c r="D36" s="38">
        <f>IF(C36="P-32",(14),IF(C36="P-33",(25),IF(C36="S-35",(87),IF(C36="Tc-99m",(0.25),IF(C36="I-125",(60),IF(C36="I-131",(8),(365000)))))))</f>
        <v>365000</v>
      </c>
      <c r="E36" s="66"/>
      <c r="F36" s="66"/>
      <c r="G36" s="66"/>
      <c r="H36" s="26"/>
      <c r="I36" s="5" t="s">
        <v>8</v>
      </c>
      <c r="J36" s="15">
        <f ca="1">H36*EXP(-0.693/D36*IF(B36="",(0.001),(DAYS360(B36,TODAY()))))</f>
        <v>0</v>
      </c>
      <c r="K36" s="20" t="s">
        <v>8</v>
      </c>
    </row>
    <row r="37" spans="1:11" ht="13.5" customHeight="1">
      <c r="A37" s="31"/>
      <c r="B37" s="35"/>
      <c r="C37" s="33"/>
      <c r="D37" s="38">
        <f>IF(C37="P-32",(14),IF(C37="P-33",(25),IF(C37="S-35",(87),IF(C37="Tc-99m",(0.25),IF(C37="I-125",(60),IF(C37="I-131",(8),(365000)))))))</f>
        <v>365000</v>
      </c>
      <c r="E37" s="66"/>
      <c r="F37" s="66"/>
      <c r="G37" s="66"/>
      <c r="H37" s="26"/>
      <c r="I37" s="5" t="s">
        <v>8</v>
      </c>
      <c r="J37" s="15">
        <f ca="1">H37*EXP(-0.693/D37*IF(B37="",(0.001),(DAYS360(B37,TODAY()))))</f>
        <v>0</v>
      </c>
      <c r="K37" s="20" t="s">
        <v>8</v>
      </c>
    </row>
    <row r="38" spans="1:11" ht="13.5" customHeight="1" thickBot="1">
      <c r="A38" s="67" t="s">
        <v>5</v>
      </c>
      <c r="B38" s="68"/>
      <c r="C38" s="68"/>
      <c r="D38" s="68"/>
      <c r="E38" s="68"/>
      <c r="F38" s="68"/>
      <c r="G38" s="68"/>
      <c r="H38" s="69"/>
      <c r="I38" s="70"/>
      <c r="J38" s="25">
        <f>SUM(J33:J37)</f>
        <v>0</v>
      </c>
      <c r="K38" s="23" t="s">
        <v>8</v>
      </c>
    </row>
    <row r="39" spans="1:11" s="8" customFormat="1" ht="12.75">
      <c r="A39" s="56" t="s">
        <v>18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2.75">
      <c r="A40" s="71" t="s">
        <v>6</v>
      </c>
      <c r="B40" s="72"/>
      <c r="C40" s="72"/>
      <c r="D40" s="72"/>
      <c r="E40" s="72"/>
      <c r="F40" s="72"/>
      <c r="G40" s="72"/>
      <c r="H40" s="73"/>
      <c r="I40" s="43"/>
      <c r="J40" s="24">
        <f>SUM(J29,J38)</f>
        <v>0</v>
      </c>
      <c r="K40" s="23" t="s">
        <v>8</v>
      </c>
    </row>
    <row r="41" spans="1:11" ht="12.75">
      <c r="A41" s="71" t="s">
        <v>9</v>
      </c>
      <c r="B41" s="72"/>
      <c r="C41" s="72"/>
      <c r="D41" s="72"/>
      <c r="E41" s="72"/>
      <c r="F41" s="72"/>
      <c r="G41" s="72"/>
      <c r="H41" s="72"/>
      <c r="I41" s="43"/>
      <c r="J41" s="41"/>
      <c r="K41" s="23" t="s">
        <v>10</v>
      </c>
    </row>
    <row r="42" spans="1:11" s="9" customFormat="1" ht="12">
      <c r="A42" s="62" t="s">
        <v>37</v>
      </c>
      <c r="B42" s="63"/>
      <c r="C42" s="63"/>
      <c r="D42" s="63"/>
      <c r="E42" s="63"/>
      <c r="F42" s="63"/>
      <c r="G42" s="63"/>
      <c r="H42" s="63"/>
      <c r="I42" s="63"/>
      <c r="J42" s="64"/>
      <c r="K42" s="65"/>
    </row>
    <row r="43" spans="1:11" s="9" customFormat="1" ht="12">
      <c r="A43" s="87" t="s">
        <v>36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14.25">
      <c r="A44" s="71" t="s">
        <v>11</v>
      </c>
      <c r="B44" s="96"/>
      <c r="C44" s="96"/>
      <c r="D44" s="96"/>
      <c r="E44" s="96"/>
      <c r="F44" s="96"/>
      <c r="G44" s="96"/>
      <c r="H44" s="99"/>
      <c r="I44" s="85"/>
      <c r="J44" s="97" t="s">
        <v>15</v>
      </c>
      <c r="K44" s="98"/>
    </row>
    <row r="45" spans="1:11" s="9" customFormat="1" ht="13.5">
      <c r="A45" s="77" t="s">
        <v>38</v>
      </c>
      <c r="B45" s="78"/>
      <c r="C45" s="78"/>
      <c r="D45" s="78"/>
      <c r="E45" s="78"/>
      <c r="F45" s="78"/>
      <c r="G45" s="78"/>
      <c r="H45" s="79"/>
      <c r="I45" s="79"/>
      <c r="J45" s="78"/>
      <c r="K45" s="80"/>
    </row>
    <row r="46" spans="1:11" s="9" customFormat="1" ht="12.75" thickBot="1">
      <c r="A46" s="90" t="s">
        <v>39</v>
      </c>
      <c r="B46" s="79"/>
      <c r="C46" s="79"/>
      <c r="D46" s="79"/>
      <c r="E46" s="79"/>
      <c r="F46" s="79"/>
      <c r="G46" s="79"/>
      <c r="H46" s="79"/>
      <c r="I46" s="79"/>
      <c r="J46" s="79"/>
      <c r="K46" s="91"/>
    </row>
    <row r="47" spans="1:11" ht="12.75">
      <c r="A47" s="102" t="s">
        <v>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4"/>
    </row>
    <row r="48" spans="1:11" s="1" customFormat="1" ht="12.75">
      <c r="A48" s="105" t="s">
        <v>16</v>
      </c>
      <c r="B48" s="106"/>
      <c r="C48" s="106"/>
      <c r="D48" s="106"/>
      <c r="E48" s="106"/>
      <c r="F48" s="109" t="s">
        <v>19</v>
      </c>
      <c r="G48" s="109"/>
      <c r="H48" s="109"/>
      <c r="I48" s="110"/>
      <c r="J48" s="107" t="s">
        <v>17</v>
      </c>
      <c r="K48" s="108"/>
    </row>
    <row r="49" spans="1:11" ht="25.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</row>
  </sheetData>
  <sheetProtection password="CF99" sheet="1" objects="1" scenarios="1"/>
  <mergeCells count="44">
    <mergeCell ref="A49:E49"/>
    <mergeCell ref="F49:I49"/>
    <mergeCell ref="A47:K47"/>
    <mergeCell ref="A48:E48"/>
    <mergeCell ref="J48:K48"/>
    <mergeCell ref="F48:I48"/>
    <mergeCell ref="J49:K49"/>
    <mergeCell ref="A46:K46"/>
    <mergeCell ref="H32:I32"/>
    <mergeCell ref="A6:K6"/>
    <mergeCell ref="H7:I7"/>
    <mergeCell ref="E8:F8"/>
    <mergeCell ref="H8:I8"/>
    <mergeCell ref="A29:I29"/>
    <mergeCell ref="A44:G44"/>
    <mergeCell ref="J44:K44"/>
    <mergeCell ref="H44:I44"/>
    <mergeCell ref="A1:K1"/>
    <mergeCell ref="A3:F3"/>
    <mergeCell ref="G3:K3"/>
    <mergeCell ref="A45:K45"/>
    <mergeCell ref="J31:K31"/>
    <mergeCell ref="J32:K32"/>
    <mergeCell ref="E31:G31"/>
    <mergeCell ref="E32:G32"/>
    <mergeCell ref="E33:G33"/>
    <mergeCell ref="A43:K43"/>
    <mergeCell ref="A42:K42"/>
    <mergeCell ref="E34:G34"/>
    <mergeCell ref="A39:K39"/>
    <mergeCell ref="E35:G35"/>
    <mergeCell ref="E36:G36"/>
    <mergeCell ref="A38:I38"/>
    <mergeCell ref="A40:I40"/>
    <mergeCell ref="A41:I41"/>
    <mergeCell ref="E37:G37"/>
    <mergeCell ref="H31:I31"/>
    <mergeCell ref="A30:K30"/>
    <mergeCell ref="J7:K7"/>
    <mergeCell ref="J8:K8"/>
    <mergeCell ref="A4:E4"/>
    <mergeCell ref="G4:J4"/>
    <mergeCell ref="A5:K5"/>
    <mergeCell ref="E7:F7"/>
  </mergeCells>
  <conditionalFormatting sqref="J40 J9:J29 J33:J38 H9:H28">
    <cfRule type="cellIs" priority="1" dxfId="0" operator="equal" stopIfTrue="1">
      <formula>0</formula>
    </cfRule>
  </conditionalFormatting>
  <printOptions/>
  <pageMargins left="0.75" right="0.75" top="0.75" bottom="0.5" header="0.5" footer="0.5"/>
  <pageSetup horizontalDpi="600" verticalDpi="600" orientation="portrait" r:id="rId2"/>
  <headerFooter alignWithMargins="0">
    <oddHeader>&amp;L&amp;8The University of Georgia
Radiation Safety Manual&amp;R&amp;8DAW Container Log
8/21/03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</dc:creator>
  <cp:keywords/>
  <dc:description/>
  <cp:lastModifiedBy>DWIDNER</cp:lastModifiedBy>
  <cp:lastPrinted>2003-09-24T18:18:27Z</cp:lastPrinted>
  <dcterms:created xsi:type="dcterms:W3CDTF">2003-03-25T18:01:09Z</dcterms:created>
  <dcterms:modified xsi:type="dcterms:W3CDTF">2004-06-16T22:26:03Z</dcterms:modified>
  <cp:category/>
  <cp:version/>
  <cp:contentType/>
  <cp:contentStatus/>
</cp:coreProperties>
</file>